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F73" i="1" l="1"/>
  <c r="E73" i="1"/>
  <c r="C73" i="1"/>
  <c r="B73" i="1"/>
  <c r="G24" i="1"/>
  <c r="H24" i="1" s="1"/>
  <c r="I24" i="1" s="1"/>
  <c r="D24" i="1"/>
  <c r="G11" i="1"/>
  <c r="H11" i="1" s="1"/>
  <c r="I11" i="1" s="1"/>
  <c r="D11" i="1"/>
  <c r="G41" i="1"/>
  <c r="H41" i="1" s="1"/>
  <c r="I41" i="1" s="1"/>
  <c r="D41" i="1"/>
  <c r="G65" i="1"/>
  <c r="H65" i="1" s="1"/>
  <c r="I65" i="1" s="1"/>
  <c r="D65" i="1"/>
  <c r="G13" i="1"/>
  <c r="H13" i="1" s="1"/>
  <c r="I13" i="1" s="1"/>
  <c r="D13" i="1"/>
  <c r="G53" i="1"/>
  <c r="H53" i="1" s="1"/>
  <c r="I53" i="1" s="1"/>
  <c r="D53" i="1"/>
  <c r="G63" i="1"/>
  <c r="H63" i="1" s="1"/>
  <c r="I63" i="1" s="1"/>
  <c r="D63" i="1"/>
  <c r="G66" i="1"/>
  <c r="H66" i="1" s="1"/>
  <c r="I66" i="1" s="1"/>
  <c r="D66" i="1"/>
  <c r="G19" i="1"/>
  <c r="H19" i="1" s="1"/>
  <c r="I19" i="1" s="1"/>
  <c r="D19" i="1"/>
  <c r="G18" i="1"/>
  <c r="H18" i="1" s="1"/>
  <c r="I18" i="1" s="1"/>
  <c r="D18" i="1"/>
  <c r="G6" i="1"/>
  <c r="H6" i="1" s="1"/>
  <c r="I6" i="1" s="1"/>
  <c r="D6" i="1"/>
  <c r="G5" i="1"/>
  <c r="H5" i="1" s="1"/>
  <c r="I5" i="1" s="1"/>
  <c r="D5" i="1"/>
  <c r="G47" i="1"/>
  <c r="H47" i="1" s="1"/>
  <c r="I47" i="1" s="1"/>
  <c r="D47" i="1"/>
  <c r="G46" i="1"/>
  <c r="H46" i="1" s="1"/>
  <c r="I46" i="1" s="1"/>
  <c r="D46" i="1"/>
  <c r="G61" i="1"/>
  <c r="H61" i="1" s="1"/>
  <c r="I61" i="1" s="1"/>
  <c r="D61" i="1"/>
  <c r="G67" i="1"/>
  <c r="H67" i="1" s="1"/>
  <c r="I67" i="1" s="1"/>
  <c r="D67" i="1"/>
  <c r="G38" i="1"/>
  <c r="H38" i="1" s="1"/>
  <c r="I38" i="1" s="1"/>
  <c r="D38" i="1"/>
  <c r="G25" i="1"/>
  <c r="H25" i="1" s="1"/>
  <c r="I25" i="1" s="1"/>
  <c r="D25" i="1"/>
  <c r="G35" i="1"/>
  <c r="H35" i="1" s="1"/>
  <c r="I35" i="1" s="1"/>
  <c r="D35" i="1"/>
  <c r="G50" i="1"/>
  <c r="H50" i="1" s="1"/>
  <c r="I50" i="1" s="1"/>
  <c r="D50" i="1"/>
  <c r="G15" i="1"/>
  <c r="H15" i="1" s="1"/>
  <c r="I15" i="1" s="1"/>
  <c r="D15" i="1"/>
  <c r="G62" i="1"/>
  <c r="H62" i="1" s="1"/>
  <c r="I62" i="1" s="1"/>
  <c r="D62" i="1"/>
  <c r="G3" i="1"/>
  <c r="H3" i="1" s="1"/>
  <c r="I3" i="1" s="1"/>
  <c r="D3" i="1"/>
  <c r="G31" i="1"/>
  <c r="H31" i="1" s="1"/>
  <c r="I31" i="1" s="1"/>
  <c r="D31" i="1"/>
  <c r="G28" i="1"/>
  <c r="H28" i="1" s="1"/>
  <c r="I28" i="1" s="1"/>
  <c r="D28" i="1"/>
  <c r="G52" i="1"/>
  <c r="H52" i="1" s="1"/>
  <c r="I52" i="1" s="1"/>
  <c r="D52" i="1"/>
  <c r="G14" i="1"/>
  <c r="H14" i="1" s="1"/>
  <c r="I14" i="1" s="1"/>
  <c r="D14" i="1"/>
  <c r="G57" i="1"/>
  <c r="H57" i="1" s="1"/>
  <c r="I57" i="1" s="1"/>
  <c r="D57" i="1"/>
  <c r="G39" i="1"/>
  <c r="H39" i="1" s="1"/>
  <c r="I39" i="1" s="1"/>
  <c r="D39" i="1"/>
  <c r="G58" i="1"/>
  <c r="H58" i="1" s="1"/>
  <c r="I58" i="1" s="1"/>
  <c r="D58" i="1"/>
  <c r="G40" i="1"/>
  <c r="H40" i="1" s="1"/>
  <c r="I40" i="1" s="1"/>
  <c r="D40" i="1"/>
  <c r="G70" i="1"/>
  <c r="H70" i="1" s="1"/>
  <c r="I70" i="1" s="1"/>
  <c r="D70" i="1"/>
  <c r="G42" i="1"/>
  <c r="H42" i="1" s="1"/>
  <c r="I42" i="1" s="1"/>
  <c r="D42" i="1"/>
  <c r="G55" i="1"/>
  <c r="H55" i="1" s="1"/>
  <c r="I55" i="1" s="1"/>
  <c r="D55" i="1"/>
  <c r="G33" i="1"/>
  <c r="H33" i="1" s="1"/>
  <c r="I33" i="1" s="1"/>
  <c r="D33" i="1"/>
  <c r="G22" i="1"/>
  <c r="H22" i="1" s="1"/>
  <c r="I22" i="1" s="1"/>
  <c r="D22" i="1"/>
  <c r="G30" i="1"/>
  <c r="H30" i="1" s="1"/>
  <c r="I30" i="1" s="1"/>
  <c r="D30" i="1"/>
  <c r="G26" i="1"/>
  <c r="H26" i="1" s="1"/>
  <c r="I26" i="1" s="1"/>
  <c r="D26" i="1"/>
  <c r="G49" i="1"/>
  <c r="H49" i="1" s="1"/>
  <c r="I49" i="1" s="1"/>
  <c r="D49" i="1"/>
  <c r="G29" i="1"/>
  <c r="H29" i="1" s="1"/>
  <c r="I29" i="1" s="1"/>
  <c r="D29" i="1"/>
  <c r="G10" i="1"/>
  <c r="H10" i="1" s="1"/>
  <c r="I10" i="1" s="1"/>
  <c r="D10" i="1"/>
  <c r="G37" i="1"/>
  <c r="H37" i="1" s="1"/>
  <c r="I37" i="1" s="1"/>
  <c r="D37" i="1"/>
  <c r="G34" i="1"/>
  <c r="H34" i="1" s="1"/>
  <c r="I34" i="1" s="1"/>
  <c r="D34" i="1"/>
  <c r="G68" i="1"/>
  <c r="H68" i="1" s="1"/>
  <c r="I68" i="1" s="1"/>
  <c r="D68" i="1"/>
  <c r="G23" i="1"/>
  <c r="H23" i="1" s="1"/>
  <c r="I23" i="1" s="1"/>
  <c r="D23" i="1"/>
  <c r="G60" i="1"/>
  <c r="H60" i="1" s="1"/>
  <c r="I60" i="1" s="1"/>
  <c r="D60" i="1"/>
  <c r="G59" i="1"/>
  <c r="H59" i="1" s="1"/>
  <c r="I59" i="1" s="1"/>
  <c r="D59" i="1"/>
  <c r="G16" i="1"/>
  <c r="H16" i="1" s="1"/>
  <c r="I16" i="1" s="1"/>
  <c r="D16" i="1"/>
  <c r="G43" i="1"/>
  <c r="H43" i="1" s="1"/>
  <c r="I43" i="1" s="1"/>
  <c r="D43" i="1"/>
  <c r="G51" i="1"/>
  <c r="H51" i="1" s="1"/>
  <c r="I51" i="1" s="1"/>
  <c r="D51" i="1"/>
  <c r="G36" i="1"/>
  <c r="H36" i="1" s="1"/>
  <c r="I36" i="1" s="1"/>
  <c r="D36" i="1"/>
  <c r="G72" i="1"/>
  <c r="H72" i="1" s="1"/>
  <c r="I72" i="1" s="1"/>
  <c r="D72" i="1"/>
  <c r="G64" i="1"/>
  <c r="H64" i="1" s="1"/>
  <c r="I64" i="1" s="1"/>
  <c r="D64" i="1"/>
  <c r="G17" i="1"/>
  <c r="H17" i="1" s="1"/>
  <c r="I17" i="1" s="1"/>
  <c r="D17" i="1"/>
  <c r="G9" i="1"/>
  <c r="H9" i="1" s="1"/>
  <c r="I9" i="1" s="1"/>
  <c r="D9" i="1"/>
  <c r="G21" i="1"/>
  <c r="H21" i="1" s="1"/>
  <c r="I21" i="1" s="1"/>
  <c r="D21" i="1"/>
  <c r="G7" i="1"/>
  <c r="H7" i="1" s="1"/>
  <c r="I7" i="1" s="1"/>
  <c r="D7" i="1"/>
  <c r="G71" i="1"/>
  <c r="H71" i="1" s="1"/>
  <c r="I71" i="1" s="1"/>
  <c r="D71" i="1"/>
  <c r="G4" i="1"/>
  <c r="H4" i="1" s="1"/>
  <c r="I4" i="1" s="1"/>
  <c r="D4" i="1"/>
  <c r="G27" i="1"/>
  <c r="H27" i="1" s="1"/>
  <c r="I27" i="1" s="1"/>
  <c r="D27" i="1"/>
  <c r="G32" i="1"/>
  <c r="H32" i="1" s="1"/>
  <c r="I32" i="1" s="1"/>
  <c r="D32" i="1"/>
  <c r="G48" i="1"/>
  <c r="H48" i="1" s="1"/>
  <c r="I48" i="1" s="1"/>
  <c r="D48" i="1"/>
  <c r="G56" i="1"/>
  <c r="H56" i="1" s="1"/>
  <c r="I56" i="1" s="1"/>
  <c r="D56" i="1"/>
  <c r="G54" i="1"/>
  <c r="H54" i="1" s="1"/>
  <c r="I54" i="1" s="1"/>
  <c r="D54" i="1"/>
  <c r="G12" i="1"/>
  <c r="H12" i="1" s="1"/>
  <c r="I12" i="1" s="1"/>
  <c r="D12" i="1"/>
  <c r="G8" i="1"/>
  <c r="H8" i="1" s="1"/>
  <c r="I8" i="1" s="1"/>
  <c r="D8" i="1"/>
  <c r="G44" i="1"/>
  <c r="H44" i="1" s="1"/>
  <c r="I44" i="1" s="1"/>
  <c r="D44" i="1"/>
  <c r="G69" i="1"/>
  <c r="H69" i="1" s="1"/>
  <c r="I69" i="1" s="1"/>
  <c r="D69" i="1"/>
  <c r="G20" i="1"/>
  <c r="H20" i="1" s="1"/>
  <c r="I20" i="1" s="1"/>
  <c r="D20" i="1"/>
  <c r="G45" i="1"/>
  <c r="H45" i="1" s="1"/>
  <c r="D45" i="1"/>
  <c r="J67" i="1" l="1"/>
  <c r="J16" i="1"/>
  <c r="J70" i="1"/>
  <c r="H73" i="1"/>
  <c r="J8" i="1"/>
  <c r="J25" i="1"/>
  <c r="J11" i="1"/>
  <c r="J56" i="1"/>
  <c r="G73" i="1"/>
  <c r="J21" i="1"/>
  <c r="J43" i="1"/>
  <c r="J42" i="1"/>
  <c r="J38" i="1"/>
  <c r="J19" i="1"/>
  <c r="J13" i="1"/>
  <c r="J18" i="1"/>
  <c r="J12" i="1"/>
  <c r="J4" i="1"/>
  <c r="J47" i="1"/>
  <c r="J54" i="1"/>
  <c r="J57" i="1"/>
  <c r="J55" i="1"/>
  <c r="J59" i="1"/>
  <c r="J27" i="1"/>
  <c r="J69" i="1"/>
  <c r="J24" i="1"/>
  <c r="J6" i="1"/>
  <c r="J60" i="1"/>
  <c r="J9" i="1"/>
  <c r="J51" i="1"/>
  <c r="J10" i="1"/>
  <c r="J62" i="1"/>
  <c r="J41" i="1"/>
  <c r="J40" i="1"/>
  <c r="J66" i="1"/>
  <c r="J17" i="1"/>
  <c r="J29" i="1"/>
  <c r="J52" i="1"/>
  <c r="J15" i="1"/>
  <c r="J5" i="1"/>
  <c r="J53" i="1"/>
  <c r="J7" i="1"/>
  <c r="J31" i="1"/>
  <c r="J61" i="1"/>
  <c r="J32" i="1"/>
  <c r="J72" i="1"/>
  <c r="J34" i="1"/>
  <c r="J26" i="1"/>
  <c r="J35" i="1"/>
  <c r="J68" i="1"/>
  <c r="J28" i="1"/>
  <c r="J48" i="1"/>
  <c r="J63" i="1"/>
  <c r="J71" i="1"/>
  <c r="J49" i="1"/>
  <c r="J3" i="1"/>
  <c r="J46" i="1"/>
  <c r="J20" i="1"/>
  <c r="J37" i="1"/>
  <c r="J30" i="1"/>
  <c r="J58" i="1"/>
  <c r="J64" i="1"/>
  <c r="J36" i="1"/>
  <c r="J39" i="1"/>
  <c r="J22" i="1"/>
  <c r="J33" i="1"/>
  <c r="J50" i="1"/>
  <c r="J44" i="1"/>
  <c r="J14" i="1"/>
  <c r="J65" i="1"/>
  <c r="I45" i="1"/>
  <c r="I73" i="1" s="1"/>
  <c r="J23" i="1"/>
  <c r="J45" i="1" l="1"/>
</calcChain>
</file>

<file path=xl/sharedStrings.xml><?xml version="1.0" encoding="utf-8"?>
<sst xmlns="http://schemas.openxmlformats.org/spreadsheetml/2006/main" count="90" uniqueCount="86">
  <si>
    <t>Counties Name</t>
  </si>
  <si>
    <t>natural increase</t>
  </si>
  <si>
    <t>net-migration</t>
  </si>
  <si>
    <t>net-migration rate</t>
  </si>
  <si>
    <t>Lincoln County</t>
  </si>
  <si>
    <t>Custer County</t>
  </si>
  <si>
    <t>Union County</t>
  </si>
  <si>
    <t>Lawrence County</t>
  </si>
  <si>
    <t>Brookings County</t>
  </si>
  <si>
    <t>Butte County</t>
  </si>
  <si>
    <t>Minnehaha County</t>
  </si>
  <si>
    <t>Pennington County</t>
  </si>
  <si>
    <t>Marshall County</t>
  </si>
  <si>
    <t>Hamlin County</t>
  </si>
  <si>
    <t>Fall River County</t>
  </si>
  <si>
    <t>Beadle County</t>
  </si>
  <si>
    <t>Yankton County</t>
  </si>
  <si>
    <t>Bon Homme County</t>
  </si>
  <si>
    <t>Davison County</t>
  </si>
  <si>
    <t>Brown County</t>
  </si>
  <si>
    <t>Codington County</t>
  </si>
  <si>
    <t>Stanley County</t>
  </si>
  <si>
    <t>Ziebach County</t>
  </si>
  <si>
    <t>Hughes County</t>
  </si>
  <si>
    <t>Meade County</t>
  </si>
  <si>
    <t>Lake County</t>
  </si>
  <si>
    <t>Clay County</t>
  </si>
  <si>
    <t>Roberts County</t>
  </si>
  <si>
    <t>Deuel County</t>
  </si>
  <si>
    <t>Turner County</t>
  </si>
  <si>
    <t>Hanson County</t>
  </si>
  <si>
    <t>Hutchinson County</t>
  </si>
  <si>
    <t>Brule County</t>
  </si>
  <si>
    <t>Grant County</t>
  </si>
  <si>
    <t>McCook County</t>
  </si>
  <si>
    <t>Edmunds County</t>
  </si>
  <si>
    <t>Gregory County</t>
  </si>
  <si>
    <t>Day County</t>
  </si>
  <si>
    <t>Hand County</t>
  </si>
  <si>
    <t>Moody County</t>
  </si>
  <si>
    <t>Kingsbury County</t>
  </si>
  <si>
    <t>Walworth County</t>
  </si>
  <si>
    <t>Jerauld County</t>
  </si>
  <si>
    <t>Potter County</t>
  </si>
  <si>
    <t>Jackson County</t>
  </si>
  <si>
    <t>Perkins County</t>
  </si>
  <si>
    <t>Charles Mix County</t>
  </si>
  <si>
    <t>Mellette County</t>
  </si>
  <si>
    <t>Faulk County</t>
  </si>
  <si>
    <t>Haakon County</t>
  </si>
  <si>
    <t>Aurora County</t>
  </si>
  <si>
    <t>Shannon County</t>
  </si>
  <si>
    <t>Clark County</t>
  </si>
  <si>
    <t>McPherson County</t>
  </si>
  <si>
    <t>Harding County</t>
  </si>
  <si>
    <t>Douglas County</t>
  </si>
  <si>
    <t>Hyde County</t>
  </si>
  <si>
    <t>Tripp County</t>
  </si>
  <si>
    <t>Sanborn County</t>
  </si>
  <si>
    <t>Lyman County</t>
  </si>
  <si>
    <t>Bennett County</t>
  </si>
  <si>
    <t>Corson County</t>
  </si>
  <si>
    <t>Todd County</t>
  </si>
  <si>
    <t>Spink County</t>
  </si>
  <si>
    <t>Miner County</t>
  </si>
  <si>
    <t>Campbell County</t>
  </si>
  <si>
    <t>Sully County</t>
  </si>
  <si>
    <t>Jones County</t>
  </si>
  <si>
    <t>Buffalo County</t>
  </si>
  <si>
    <t>Dewey County</t>
  </si>
  <si>
    <t xml:space="preserve">2000-2009 births </t>
  </si>
  <si>
    <t>2000-2009 deaths</t>
  </si>
  <si>
    <t>South Dakota</t>
  </si>
  <si>
    <t>2000 Population</t>
  </si>
  <si>
    <t>2010 Population</t>
  </si>
  <si>
    <t>Populationmidpoint</t>
  </si>
  <si>
    <t>2010 potential pop</t>
  </si>
  <si>
    <t>South Dakota Counties Net Migration and Population Change from 2000 to 2010</t>
  </si>
  <si>
    <t>Sources:</t>
  </si>
  <si>
    <t xml:space="preserve">1. U.S. Census Bureau, 2000 Census Summary File 1. </t>
  </si>
  <si>
    <t xml:space="preserve">2. U.S. Census Bureau, 2010 Census Summary File 1. </t>
  </si>
  <si>
    <t>3. South Dakota Department of Health. https://doh.sd.gov/</t>
  </si>
  <si>
    <t xml:space="preserve">Note: </t>
  </si>
  <si>
    <t>1. Net Migration Rate =[(2010 population - 2010 potential population) / Mid-year population size] *100</t>
  </si>
  <si>
    <t>2. 2010 potential population = 2000 population + Natural Increase population</t>
  </si>
  <si>
    <t>3. Natural Increase population (2000-2009) = Birth pop (2000-2009) - Death pop (2000-2009)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</si>
</sst>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name val="SansSerif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1" fontId="3" fillId="3" borderId="1" xfId="0" applyNumberFormat="1" applyFont="1" applyFill="1" applyBorder="1" applyAlignment="1">
      <alignment horizontal="center" vertical="center" wrapText="1"/>
    </xf>
    <xf numFmtId="1" fontId="2" fillId="3" borderId="1" xfId="0" applyNumberFormat="1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3" borderId="2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2"/>
  <sheetViews>
    <sheetView tabSelected="1" workbookViewId="0">
      <selection activeCell="C88" sqref="C88"/>
    </sheetView>
  </sheetViews>
  <sheetFormatPr defaultRowHeight="12.75"/>
  <cols>
    <col min="1" max="1" width="19.28515625" style="1" customWidth="1"/>
    <col min="2" max="5" width="11.140625" style="1" bestFit="1" customWidth="1"/>
    <col min="6" max="7" width="10.140625" style="1" bestFit="1" customWidth="1"/>
    <col min="8" max="8" width="11.140625" style="1" bestFit="1" customWidth="1"/>
    <col min="9" max="9" width="11.7109375" style="1" customWidth="1"/>
    <col min="10" max="10" width="10.7109375" style="1" customWidth="1"/>
    <col min="11" max="16384" width="9.140625" style="1"/>
  </cols>
  <sheetData>
    <row r="1" spans="1:10" ht="21.75" customHeight="1">
      <c r="A1" s="15" t="s">
        <v>77</v>
      </c>
      <c r="B1" s="15"/>
      <c r="C1" s="15"/>
      <c r="D1" s="15"/>
      <c r="E1" s="15"/>
      <c r="F1" s="15"/>
    </row>
    <row r="2" spans="1:10" ht="40.5" customHeight="1">
      <c r="A2" s="7" t="s">
        <v>0</v>
      </c>
      <c r="B2" s="7" t="s">
        <v>73</v>
      </c>
      <c r="C2" s="7" t="s">
        <v>74</v>
      </c>
      <c r="D2" s="7" t="s">
        <v>75</v>
      </c>
      <c r="E2" s="7" t="s">
        <v>70</v>
      </c>
      <c r="F2" s="7" t="s">
        <v>71</v>
      </c>
      <c r="G2" s="7" t="s">
        <v>1</v>
      </c>
      <c r="H2" s="7" t="s">
        <v>76</v>
      </c>
      <c r="I2" s="7" t="s">
        <v>2</v>
      </c>
      <c r="J2" s="7" t="s">
        <v>3</v>
      </c>
    </row>
    <row r="3" spans="1:10">
      <c r="A3" s="8" t="s">
        <v>50</v>
      </c>
      <c r="B3" s="9">
        <v>3058</v>
      </c>
      <c r="C3" s="10">
        <v>2710</v>
      </c>
      <c r="D3" s="8">
        <f t="shared" ref="D3:D34" si="0">(B3+C3)/2</f>
        <v>2884</v>
      </c>
      <c r="E3" s="8">
        <v>308</v>
      </c>
      <c r="F3" s="8">
        <v>357</v>
      </c>
      <c r="G3" s="8">
        <f t="shared" ref="G3:G34" si="1">E3-F3</f>
        <v>-49</v>
      </c>
      <c r="H3" s="9">
        <f t="shared" ref="H3:H34" si="2">B3+G3</f>
        <v>3009</v>
      </c>
      <c r="I3" s="11">
        <f t="shared" ref="I3:I34" si="3">C3-H3</f>
        <v>-299</v>
      </c>
      <c r="J3" s="12">
        <f t="shared" ref="J3:J34" si="4">(I3/D3)*100</f>
        <v>-10.367545076282941</v>
      </c>
    </row>
    <row r="4" spans="1:10">
      <c r="A4" s="2" t="s">
        <v>15</v>
      </c>
      <c r="B4" s="3">
        <v>17023</v>
      </c>
      <c r="C4" s="4">
        <v>17398</v>
      </c>
      <c r="D4" s="2">
        <f t="shared" si="0"/>
        <v>17210.5</v>
      </c>
      <c r="E4" s="2">
        <v>2115</v>
      </c>
      <c r="F4" s="2">
        <v>1978</v>
      </c>
      <c r="G4" s="2">
        <f t="shared" si="1"/>
        <v>137</v>
      </c>
      <c r="H4" s="3">
        <f t="shared" si="2"/>
        <v>17160</v>
      </c>
      <c r="I4" s="5">
        <f t="shared" si="3"/>
        <v>238</v>
      </c>
      <c r="J4" s="6">
        <f t="shared" si="4"/>
        <v>1.3828767322274194</v>
      </c>
    </row>
    <row r="5" spans="1:10">
      <c r="A5" s="8" t="s">
        <v>60</v>
      </c>
      <c r="B5" s="9">
        <v>3574</v>
      </c>
      <c r="C5" s="10">
        <v>3431</v>
      </c>
      <c r="D5" s="8">
        <f t="shared" si="0"/>
        <v>3502.5</v>
      </c>
      <c r="E5" s="8">
        <v>649</v>
      </c>
      <c r="F5" s="8">
        <v>296</v>
      </c>
      <c r="G5" s="8">
        <f t="shared" si="1"/>
        <v>353</v>
      </c>
      <c r="H5" s="9">
        <f t="shared" si="2"/>
        <v>3927</v>
      </c>
      <c r="I5" s="11">
        <f t="shared" si="3"/>
        <v>-496</v>
      </c>
      <c r="J5" s="12">
        <f t="shared" si="4"/>
        <v>-14.16131334760885</v>
      </c>
    </row>
    <row r="6" spans="1:10">
      <c r="A6" s="2" t="s">
        <v>60</v>
      </c>
      <c r="B6" s="3">
        <v>3574</v>
      </c>
      <c r="C6" s="4">
        <v>3431</v>
      </c>
      <c r="D6" s="2">
        <f t="shared" si="0"/>
        <v>3502.5</v>
      </c>
      <c r="E6" s="2">
        <v>649</v>
      </c>
      <c r="F6" s="2">
        <v>296</v>
      </c>
      <c r="G6" s="2">
        <f t="shared" si="1"/>
        <v>353</v>
      </c>
      <c r="H6" s="3">
        <f t="shared" si="2"/>
        <v>3927</v>
      </c>
      <c r="I6" s="5">
        <f t="shared" si="3"/>
        <v>-496</v>
      </c>
      <c r="J6" s="6">
        <f t="shared" si="4"/>
        <v>-14.16131334760885</v>
      </c>
    </row>
    <row r="7" spans="1:10">
      <c r="A7" s="8" t="s">
        <v>17</v>
      </c>
      <c r="B7" s="9">
        <v>7260</v>
      </c>
      <c r="C7" s="10">
        <v>7070</v>
      </c>
      <c r="D7" s="8">
        <f t="shared" si="0"/>
        <v>7165</v>
      </c>
      <c r="E7" s="8">
        <v>604</v>
      </c>
      <c r="F7" s="8">
        <v>823</v>
      </c>
      <c r="G7" s="8">
        <f t="shared" si="1"/>
        <v>-219</v>
      </c>
      <c r="H7" s="9">
        <f t="shared" si="2"/>
        <v>7041</v>
      </c>
      <c r="I7" s="11">
        <f t="shared" si="3"/>
        <v>29</v>
      </c>
      <c r="J7" s="12">
        <f t="shared" si="4"/>
        <v>0.4047452896022331</v>
      </c>
    </row>
    <row r="8" spans="1:10">
      <c r="A8" s="2" t="s">
        <v>8</v>
      </c>
      <c r="B8" s="3">
        <v>28220</v>
      </c>
      <c r="C8" s="4">
        <v>31965</v>
      </c>
      <c r="D8" s="2">
        <f t="shared" si="0"/>
        <v>30092.5</v>
      </c>
      <c r="E8" s="2">
        <v>3467</v>
      </c>
      <c r="F8" s="2">
        <v>1871</v>
      </c>
      <c r="G8" s="2">
        <f t="shared" si="1"/>
        <v>1596</v>
      </c>
      <c r="H8" s="3">
        <f t="shared" si="2"/>
        <v>29816</v>
      </c>
      <c r="I8" s="5">
        <f t="shared" si="3"/>
        <v>2149</v>
      </c>
      <c r="J8" s="6">
        <f t="shared" si="4"/>
        <v>7.141314280967018</v>
      </c>
    </row>
    <row r="9" spans="1:10">
      <c r="A9" s="8" t="s">
        <v>19</v>
      </c>
      <c r="B9" s="9">
        <v>35460</v>
      </c>
      <c r="C9" s="10">
        <v>36531</v>
      </c>
      <c r="D9" s="8">
        <f t="shared" si="0"/>
        <v>35995.5</v>
      </c>
      <c r="E9" s="8">
        <v>4704</v>
      </c>
      <c r="F9" s="8">
        <v>3495</v>
      </c>
      <c r="G9" s="8">
        <f t="shared" si="1"/>
        <v>1209</v>
      </c>
      <c r="H9" s="9">
        <f t="shared" si="2"/>
        <v>36669</v>
      </c>
      <c r="I9" s="11">
        <f t="shared" si="3"/>
        <v>-138</v>
      </c>
      <c r="J9" s="12">
        <f t="shared" si="4"/>
        <v>-0.38338125599033213</v>
      </c>
    </row>
    <row r="10" spans="1:10">
      <c r="A10" s="2" t="s">
        <v>32</v>
      </c>
      <c r="B10" s="3">
        <v>5364</v>
      </c>
      <c r="C10" s="4">
        <v>5255</v>
      </c>
      <c r="D10" s="2">
        <f t="shared" si="0"/>
        <v>5309.5</v>
      </c>
      <c r="E10" s="2">
        <v>664</v>
      </c>
      <c r="F10" s="2">
        <v>535</v>
      </c>
      <c r="G10" s="2">
        <f t="shared" si="1"/>
        <v>129</v>
      </c>
      <c r="H10" s="3">
        <f t="shared" si="2"/>
        <v>5493</v>
      </c>
      <c r="I10" s="5">
        <f t="shared" si="3"/>
        <v>-238</v>
      </c>
      <c r="J10" s="6">
        <f t="shared" si="4"/>
        <v>-4.4825313117996046</v>
      </c>
    </row>
    <row r="11" spans="1:10">
      <c r="A11" s="8" t="s">
        <v>68</v>
      </c>
      <c r="B11" s="9">
        <v>2032</v>
      </c>
      <c r="C11" s="10">
        <v>1912</v>
      </c>
      <c r="D11" s="8">
        <f t="shared" si="0"/>
        <v>1972</v>
      </c>
      <c r="E11" s="8">
        <v>538</v>
      </c>
      <c r="F11" s="8">
        <v>191</v>
      </c>
      <c r="G11" s="8">
        <f t="shared" si="1"/>
        <v>347</v>
      </c>
      <c r="H11" s="9">
        <f t="shared" si="2"/>
        <v>2379</v>
      </c>
      <c r="I11" s="11">
        <f t="shared" si="3"/>
        <v>-467</v>
      </c>
      <c r="J11" s="12">
        <f t="shared" si="4"/>
        <v>-23.6815415821501</v>
      </c>
    </row>
    <row r="12" spans="1:10">
      <c r="A12" s="2" t="s">
        <v>9</v>
      </c>
      <c r="B12" s="3">
        <v>9094</v>
      </c>
      <c r="C12" s="4">
        <v>10110</v>
      </c>
      <c r="D12" s="2">
        <f t="shared" si="0"/>
        <v>9602</v>
      </c>
      <c r="E12" s="2">
        <v>1311</v>
      </c>
      <c r="F12" s="2">
        <v>970</v>
      </c>
      <c r="G12" s="2">
        <f t="shared" si="1"/>
        <v>341</v>
      </c>
      <c r="H12" s="3">
        <f t="shared" si="2"/>
        <v>9435</v>
      </c>
      <c r="I12" s="5">
        <f t="shared" si="3"/>
        <v>675</v>
      </c>
      <c r="J12" s="6">
        <f t="shared" si="4"/>
        <v>7.0297854613622164</v>
      </c>
    </row>
    <row r="13" spans="1:10">
      <c r="A13" s="8" t="s">
        <v>65</v>
      </c>
      <c r="B13" s="9">
        <v>1782</v>
      </c>
      <c r="C13" s="10">
        <v>1466</v>
      </c>
      <c r="D13" s="8">
        <f t="shared" si="0"/>
        <v>1624</v>
      </c>
      <c r="E13" s="8">
        <v>123</v>
      </c>
      <c r="F13" s="8">
        <v>146</v>
      </c>
      <c r="G13" s="8">
        <f t="shared" si="1"/>
        <v>-23</v>
      </c>
      <c r="H13" s="9">
        <f t="shared" si="2"/>
        <v>1759</v>
      </c>
      <c r="I13" s="11">
        <f t="shared" si="3"/>
        <v>-293</v>
      </c>
      <c r="J13" s="12">
        <f t="shared" si="4"/>
        <v>-18.041871921182263</v>
      </c>
    </row>
    <row r="14" spans="1:10">
      <c r="A14" s="2" t="s">
        <v>46</v>
      </c>
      <c r="B14" s="3">
        <v>9350</v>
      </c>
      <c r="C14" s="4">
        <v>9129</v>
      </c>
      <c r="D14" s="2">
        <f t="shared" si="0"/>
        <v>9239.5</v>
      </c>
      <c r="E14" s="2">
        <v>1566</v>
      </c>
      <c r="F14" s="2">
        <v>1019</v>
      </c>
      <c r="G14" s="2">
        <f t="shared" si="1"/>
        <v>547</v>
      </c>
      <c r="H14" s="3">
        <f t="shared" si="2"/>
        <v>9897</v>
      </c>
      <c r="I14" s="5">
        <f t="shared" si="3"/>
        <v>-768</v>
      </c>
      <c r="J14" s="6">
        <f t="shared" si="4"/>
        <v>-8.3121381027111862</v>
      </c>
    </row>
    <row r="15" spans="1:10">
      <c r="A15" s="8" t="s">
        <v>52</v>
      </c>
      <c r="B15" s="9">
        <v>4143</v>
      </c>
      <c r="C15" s="10">
        <v>3691</v>
      </c>
      <c r="D15" s="8">
        <f t="shared" si="0"/>
        <v>3917</v>
      </c>
      <c r="E15" s="8">
        <v>425</v>
      </c>
      <c r="F15" s="8">
        <v>463</v>
      </c>
      <c r="G15" s="8">
        <f t="shared" si="1"/>
        <v>-38</v>
      </c>
      <c r="H15" s="9">
        <f t="shared" si="2"/>
        <v>4105</v>
      </c>
      <c r="I15" s="11">
        <f t="shared" si="3"/>
        <v>-414</v>
      </c>
      <c r="J15" s="12">
        <f t="shared" si="4"/>
        <v>-10.569313249936176</v>
      </c>
    </row>
    <row r="16" spans="1:10">
      <c r="A16" s="2" t="s">
        <v>26</v>
      </c>
      <c r="B16" s="3">
        <v>13537</v>
      </c>
      <c r="C16" s="4">
        <v>13864</v>
      </c>
      <c r="D16" s="2">
        <f t="shared" si="0"/>
        <v>13700.5</v>
      </c>
      <c r="E16" s="2">
        <v>1583</v>
      </c>
      <c r="F16" s="2">
        <v>903</v>
      </c>
      <c r="G16" s="2">
        <f t="shared" si="1"/>
        <v>680</v>
      </c>
      <c r="H16" s="3">
        <f t="shared" si="2"/>
        <v>14217</v>
      </c>
      <c r="I16" s="5">
        <f t="shared" si="3"/>
        <v>-353</v>
      </c>
      <c r="J16" s="6">
        <f t="shared" si="4"/>
        <v>-2.5765483011568922</v>
      </c>
    </row>
    <row r="17" spans="1:10">
      <c r="A17" s="8" t="s">
        <v>20</v>
      </c>
      <c r="B17" s="9">
        <v>25897</v>
      </c>
      <c r="C17" s="10">
        <v>27227</v>
      </c>
      <c r="D17" s="8">
        <f t="shared" si="0"/>
        <v>26562</v>
      </c>
      <c r="E17" s="8">
        <v>3775</v>
      </c>
      <c r="F17" s="8">
        <v>2310</v>
      </c>
      <c r="G17" s="8">
        <f t="shared" si="1"/>
        <v>1465</v>
      </c>
      <c r="H17" s="9">
        <f t="shared" si="2"/>
        <v>27362</v>
      </c>
      <c r="I17" s="11">
        <f t="shared" si="3"/>
        <v>-135</v>
      </c>
      <c r="J17" s="12">
        <f t="shared" si="4"/>
        <v>-0.50824486107973799</v>
      </c>
    </row>
    <row r="18" spans="1:10">
      <c r="A18" s="2" t="s">
        <v>61</v>
      </c>
      <c r="B18" s="3">
        <v>4181</v>
      </c>
      <c r="C18" s="4">
        <v>4050</v>
      </c>
      <c r="D18" s="2">
        <f t="shared" si="0"/>
        <v>4115.5</v>
      </c>
      <c r="E18" s="2">
        <v>870</v>
      </c>
      <c r="F18" s="2">
        <v>407</v>
      </c>
      <c r="G18" s="2">
        <f t="shared" si="1"/>
        <v>463</v>
      </c>
      <c r="H18" s="3">
        <f t="shared" si="2"/>
        <v>4644</v>
      </c>
      <c r="I18" s="5">
        <f t="shared" si="3"/>
        <v>-594</v>
      </c>
      <c r="J18" s="6">
        <f t="shared" si="4"/>
        <v>-14.433240189527396</v>
      </c>
    </row>
    <row r="19" spans="1:10">
      <c r="A19" s="8" t="s">
        <v>61</v>
      </c>
      <c r="B19" s="9">
        <v>4181</v>
      </c>
      <c r="C19" s="10">
        <v>4050</v>
      </c>
      <c r="D19" s="8">
        <f t="shared" si="0"/>
        <v>4115.5</v>
      </c>
      <c r="E19" s="8">
        <v>870</v>
      </c>
      <c r="F19" s="8">
        <v>407</v>
      </c>
      <c r="G19" s="8">
        <f t="shared" si="1"/>
        <v>463</v>
      </c>
      <c r="H19" s="9">
        <f t="shared" si="2"/>
        <v>4644</v>
      </c>
      <c r="I19" s="11">
        <f t="shared" si="3"/>
        <v>-594</v>
      </c>
      <c r="J19" s="12">
        <f t="shared" si="4"/>
        <v>-14.433240189527396</v>
      </c>
    </row>
    <row r="20" spans="1:10">
      <c r="A20" s="2" t="s">
        <v>5</v>
      </c>
      <c r="B20" s="3">
        <v>7275</v>
      </c>
      <c r="C20" s="4">
        <v>8216</v>
      </c>
      <c r="D20" s="2">
        <f t="shared" si="0"/>
        <v>7745.5</v>
      </c>
      <c r="E20" s="2">
        <v>709</v>
      </c>
      <c r="F20" s="2">
        <v>742</v>
      </c>
      <c r="G20" s="2">
        <f t="shared" si="1"/>
        <v>-33</v>
      </c>
      <c r="H20" s="3">
        <f t="shared" si="2"/>
        <v>7242</v>
      </c>
      <c r="I20" s="5">
        <f t="shared" si="3"/>
        <v>974</v>
      </c>
      <c r="J20" s="6">
        <f t="shared" si="4"/>
        <v>12.575043573687946</v>
      </c>
    </row>
    <row r="21" spans="1:10">
      <c r="A21" s="8" t="s">
        <v>18</v>
      </c>
      <c r="B21" s="9">
        <v>18741</v>
      </c>
      <c r="C21" s="10">
        <v>19504</v>
      </c>
      <c r="D21" s="8">
        <f t="shared" si="0"/>
        <v>19122.5</v>
      </c>
      <c r="E21" s="8">
        <v>2728</v>
      </c>
      <c r="F21" s="8">
        <v>1893</v>
      </c>
      <c r="G21" s="8">
        <f t="shared" si="1"/>
        <v>835</v>
      </c>
      <c r="H21" s="9">
        <f t="shared" si="2"/>
        <v>19576</v>
      </c>
      <c r="I21" s="11">
        <f t="shared" si="3"/>
        <v>-72</v>
      </c>
      <c r="J21" s="12">
        <f t="shared" si="4"/>
        <v>-0.37651980651065498</v>
      </c>
    </row>
    <row r="22" spans="1:10">
      <c r="A22" s="2" t="s">
        <v>37</v>
      </c>
      <c r="B22" s="3">
        <v>6267</v>
      </c>
      <c r="C22" s="4">
        <v>5710</v>
      </c>
      <c r="D22" s="2">
        <f t="shared" si="0"/>
        <v>5988.5</v>
      </c>
      <c r="E22" s="2">
        <v>655</v>
      </c>
      <c r="F22" s="2">
        <v>886</v>
      </c>
      <c r="G22" s="2">
        <f t="shared" si="1"/>
        <v>-231</v>
      </c>
      <c r="H22" s="3">
        <f t="shared" si="2"/>
        <v>6036</v>
      </c>
      <c r="I22" s="5">
        <f t="shared" si="3"/>
        <v>-326</v>
      </c>
      <c r="J22" s="6">
        <f t="shared" si="4"/>
        <v>-5.4437672205059702</v>
      </c>
    </row>
    <row r="23" spans="1:10">
      <c r="A23" s="8" t="s">
        <v>28</v>
      </c>
      <c r="B23" s="9">
        <v>4498</v>
      </c>
      <c r="C23" s="10">
        <v>4364</v>
      </c>
      <c r="D23" s="8">
        <f t="shared" si="0"/>
        <v>4431</v>
      </c>
      <c r="E23" s="8">
        <v>520</v>
      </c>
      <c r="F23" s="8">
        <v>517</v>
      </c>
      <c r="G23" s="8">
        <f t="shared" si="1"/>
        <v>3</v>
      </c>
      <c r="H23" s="9">
        <f t="shared" si="2"/>
        <v>4501</v>
      </c>
      <c r="I23" s="11">
        <f t="shared" si="3"/>
        <v>-137</v>
      </c>
      <c r="J23" s="12">
        <f t="shared" si="4"/>
        <v>-3.0918528548860302</v>
      </c>
    </row>
    <row r="24" spans="1:10">
      <c r="A24" s="2" t="s">
        <v>69</v>
      </c>
      <c r="B24" s="3">
        <v>5972</v>
      </c>
      <c r="C24" s="4">
        <v>5301</v>
      </c>
      <c r="D24" s="2">
        <f t="shared" si="0"/>
        <v>5636.5</v>
      </c>
      <c r="E24" s="2">
        <v>1489</v>
      </c>
      <c r="F24" s="2">
        <v>545</v>
      </c>
      <c r="G24" s="2">
        <f t="shared" si="1"/>
        <v>944</v>
      </c>
      <c r="H24" s="3">
        <f t="shared" si="2"/>
        <v>6916</v>
      </c>
      <c r="I24" s="5">
        <f t="shared" si="3"/>
        <v>-1615</v>
      </c>
      <c r="J24" s="6">
        <f t="shared" si="4"/>
        <v>-28.652532600017743</v>
      </c>
    </row>
    <row r="25" spans="1:10">
      <c r="A25" s="8" t="s">
        <v>55</v>
      </c>
      <c r="B25" s="9">
        <v>3458</v>
      </c>
      <c r="C25" s="10">
        <v>3002</v>
      </c>
      <c r="D25" s="8">
        <f t="shared" si="0"/>
        <v>3230</v>
      </c>
      <c r="E25" s="8">
        <v>325</v>
      </c>
      <c r="F25" s="8">
        <v>423</v>
      </c>
      <c r="G25" s="8">
        <f t="shared" si="1"/>
        <v>-98</v>
      </c>
      <c r="H25" s="9">
        <f t="shared" si="2"/>
        <v>3360</v>
      </c>
      <c r="I25" s="11">
        <f t="shared" si="3"/>
        <v>-358</v>
      </c>
      <c r="J25" s="12">
        <f t="shared" si="4"/>
        <v>-11.08359133126935</v>
      </c>
    </row>
    <row r="26" spans="1:10">
      <c r="A26" s="2" t="s">
        <v>35</v>
      </c>
      <c r="B26" s="3">
        <v>4367</v>
      </c>
      <c r="C26" s="4">
        <v>4071</v>
      </c>
      <c r="D26" s="2">
        <f t="shared" si="0"/>
        <v>4219</v>
      </c>
      <c r="E26" s="2">
        <v>437</v>
      </c>
      <c r="F26" s="2">
        <v>535</v>
      </c>
      <c r="G26" s="2">
        <f t="shared" si="1"/>
        <v>-98</v>
      </c>
      <c r="H26" s="3">
        <f t="shared" si="2"/>
        <v>4269</v>
      </c>
      <c r="I26" s="5">
        <f t="shared" si="3"/>
        <v>-198</v>
      </c>
      <c r="J26" s="6">
        <f t="shared" si="4"/>
        <v>-4.6930552263569574</v>
      </c>
    </row>
    <row r="27" spans="1:10">
      <c r="A27" s="8" t="s">
        <v>14</v>
      </c>
      <c r="B27" s="9">
        <v>7453</v>
      </c>
      <c r="C27" s="10">
        <v>7094</v>
      </c>
      <c r="D27" s="8">
        <f t="shared" si="0"/>
        <v>7273.5</v>
      </c>
      <c r="E27" s="8">
        <v>617</v>
      </c>
      <c r="F27" s="8">
        <v>1110</v>
      </c>
      <c r="G27" s="8">
        <f t="shared" si="1"/>
        <v>-493</v>
      </c>
      <c r="H27" s="9">
        <f t="shared" si="2"/>
        <v>6960</v>
      </c>
      <c r="I27" s="11">
        <f t="shared" si="3"/>
        <v>134</v>
      </c>
      <c r="J27" s="12">
        <f t="shared" si="4"/>
        <v>1.8423042551728879</v>
      </c>
    </row>
    <row r="28" spans="1:10">
      <c r="A28" s="2" t="s">
        <v>48</v>
      </c>
      <c r="B28" s="3">
        <v>2640</v>
      </c>
      <c r="C28" s="4">
        <v>2364</v>
      </c>
      <c r="D28" s="2">
        <f t="shared" si="0"/>
        <v>2502</v>
      </c>
      <c r="E28" s="2">
        <v>246</v>
      </c>
      <c r="F28" s="2">
        <v>290</v>
      </c>
      <c r="G28" s="2">
        <f t="shared" si="1"/>
        <v>-44</v>
      </c>
      <c r="H28" s="3">
        <f t="shared" si="2"/>
        <v>2596</v>
      </c>
      <c r="I28" s="5">
        <f t="shared" si="3"/>
        <v>-232</v>
      </c>
      <c r="J28" s="6">
        <f t="shared" si="4"/>
        <v>-9.2725819344524378</v>
      </c>
    </row>
    <row r="29" spans="1:10">
      <c r="A29" s="8" t="s">
        <v>33</v>
      </c>
      <c r="B29" s="9">
        <v>7847</v>
      </c>
      <c r="C29" s="10">
        <v>7356</v>
      </c>
      <c r="D29" s="8">
        <f t="shared" si="0"/>
        <v>7601.5</v>
      </c>
      <c r="E29" s="8">
        <v>785</v>
      </c>
      <c r="F29" s="8">
        <v>924</v>
      </c>
      <c r="G29" s="8">
        <f t="shared" si="1"/>
        <v>-139</v>
      </c>
      <c r="H29" s="9">
        <f t="shared" si="2"/>
        <v>7708</v>
      </c>
      <c r="I29" s="11">
        <f t="shared" si="3"/>
        <v>-352</v>
      </c>
      <c r="J29" s="12">
        <f t="shared" si="4"/>
        <v>-4.6306650003288823</v>
      </c>
    </row>
    <row r="30" spans="1:10">
      <c r="A30" s="2" t="s">
        <v>36</v>
      </c>
      <c r="B30" s="3">
        <v>4792</v>
      </c>
      <c r="C30" s="4">
        <v>4271</v>
      </c>
      <c r="D30" s="2">
        <f t="shared" si="0"/>
        <v>4531.5</v>
      </c>
      <c r="E30" s="2">
        <v>410</v>
      </c>
      <c r="F30" s="2">
        <v>707</v>
      </c>
      <c r="G30" s="2">
        <f t="shared" si="1"/>
        <v>-297</v>
      </c>
      <c r="H30" s="3">
        <f t="shared" si="2"/>
        <v>4495</v>
      </c>
      <c r="I30" s="5">
        <f t="shared" si="3"/>
        <v>-224</v>
      </c>
      <c r="J30" s="6">
        <f t="shared" si="4"/>
        <v>-4.9431755489352307</v>
      </c>
    </row>
    <row r="31" spans="1:10">
      <c r="A31" s="8" t="s">
        <v>49</v>
      </c>
      <c r="B31" s="9">
        <v>2196</v>
      </c>
      <c r="C31" s="10">
        <v>1937</v>
      </c>
      <c r="D31" s="8">
        <f t="shared" si="0"/>
        <v>2066.5</v>
      </c>
      <c r="E31" s="8">
        <v>203</v>
      </c>
      <c r="F31" s="8">
        <v>262</v>
      </c>
      <c r="G31" s="8">
        <f t="shared" si="1"/>
        <v>-59</v>
      </c>
      <c r="H31" s="9">
        <f t="shared" si="2"/>
        <v>2137</v>
      </c>
      <c r="I31" s="11">
        <f t="shared" si="3"/>
        <v>-200</v>
      </c>
      <c r="J31" s="12">
        <f t="shared" si="4"/>
        <v>-9.6781998548270014</v>
      </c>
    </row>
    <row r="32" spans="1:10">
      <c r="A32" s="2" t="s">
        <v>13</v>
      </c>
      <c r="B32" s="3">
        <v>5540</v>
      </c>
      <c r="C32" s="4">
        <v>5903</v>
      </c>
      <c r="D32" s="2">
        <f t="shared" si="0"/>
        <v>5721.5</v>
      </c>
      <c r="E32" s="2">
        <v>967</v>
      </c>
      <c r="F32" s="2">
        <v>717</v>
      </c>
      <c r="G32" s="2">
        <f t="shared" si="1"/>
        <v>250</v>
      </c>
      <c r="H32" s="3">
        <f t="shared" si="2"/>
        <v>5790</v>
      </c>
      <c r="I32" s="5">
        <f t="shared" si="3"/>
        <v>113</v>
      </c>
      <c r="J32" s="6">
        <f t="shared" si="4"/>
        <v>1.9750065542252906</v>
      </c>
    </row>
    <row r="33" spans="1:10">
      <c r="A33" s="8" t="s">
        <v>38</v>
      </c>
      <c r="B33" s="9">
        <v>3741</v>
      </c>
      <c r="C33" s="10">
        <v>3431</v>
      </c>
      <c r="D33" s="8">
        <f t="shared" si="0"/>
        <v>3586</v>
      </c>
      <c r="E33" s="8">
        <v>318</v>
      </c>
      <c r="F33" s="8">
        <v>426</v>
      </c>
      <c r="G33" s="8">
        <f t="shared" si="1"/>
        <v>-108</v>
      </c>
      <c r="H33" s="9">
        <f t="shared" si="2"/>
        <v>3633</v>
      </c>
      <c r="I33" s="11">
        <f t="shared" si="3"/>
        <v>-202</v>
      </c>
      <c r="J33" s="12">
        <f t="shared" si="4"/>
        <v>-5.6330172894590076</v>
      </c>
    </row>
    <row r="34" spans="1:10">
      <c r="A34" s="2" t="s">
        <v>30</v>
      </c>
      <c r="B34" s="3">
        <v>3139</v>
      </c>
      <c r="C34" s="4">
        <v>3331</v>
      </c>
      <c r="D34" s="2">
        <f t="shared" si="0"/>
        <v>3235</v>
      </c>
      <c r="E34" s="2">
        <v>523</v>
      </c>
      <c r="F34" s="2">
        <v>206</v>
      </c>
      <c r="G34" s="2">
        <f t="shared" si="1"/>
        <v>317</v>
      </c>
      <c r="H34" s="3">
        <f t="shared" si="2"/>
        <v>3456</v>
      </c>
      <c r="I34" s="5">
        <f t="shared" si="3"/>
        <v>-125</v>
      </c>
      <c r="J34" s="6">
        <f t="shared" si="4"/>
        <v>-3.863987635239567</v>
      </c>
    </row>
    <row r="35" spans="1:10">
      <c r="A35" s="8" t="s">
        <v>54</v>
      </c>
      <c r="B35" s="9">
        <v>1353</v>
      </c>
      <c r="C35" s="10">
        <v>1255</v>
      </c>
      <c r="D35" s="8">
        <f t="shared" ref="D35:D66" si="5">(B35+C35)/2</f>
        <v>1304</v>
      </c>
      <c r="E35" s="8">
        <v>127</v>
      </c>
      <c r="F35" s="8">
        <v>81</v>
      </c>
      <c r="G35" s="8">
        <f t="shared" ref="G35:G66" si="6">E35-F35</f>
        <v>46</v>
      </c>
      <c r="H35" s="9">
        <f t="shared" ref="H35:H66" si="7">B35+G35</f>
        <v>1399</v>
      </c>
      <c r="I35" s="11">
        <f t="shared" ref="I35:I66" si="8">C35-H35</f>
        <v>-144</v>
      </c>
      <c r="J35" s="12">
        <f t="shared" ref="J35:J66" si="9">(I35/D35)*100</f>
        <v>-11.042944785276074</v>
      </c>
    </row>
    <row r="36" spans="1:10">
      <c r="A36" s="2" t="s">
        <v>23</v>
      </c>
      <c r="B36" s="3">
        <v>16481</v>
      </c>
      <c r="C36" s="4">
        <v>17022</v>
      </c>
      <c r="D36" s="2">
        <f t="shared" si="5"/>
        <v>16751.5</v>
      </c>
      <c r="E36" s="2">
        <v>2160</v>
      </c>
      <c r="F36" s="2">
        <v>1472</v>
      </c>
      <c r="G36" s="2">
        <f t="shared" si="6"/>
        <v>688</v>
      </c>
      <c r="H36" s="3">
        <f t="shared" si="7"/>
        <v>17169</v>
      </c>
      <c r="I36" s="5">
        <f t="shared" si="8"/>
        <v>-147</v>
      </c>
      <c r="J36" s="6">
        <f t="shared" si="9"/>
        <v>-0.87753335522192044</v>
      </c>
    </row>
    <row r="37" spans="1:10">
      <c r="A37" s="8" t="s">
        <v>31</v>
      </c>
      <c r="B37" s="9">
        <v>8075</v>
      </c>
      <c r="C37" s="10">
        <v>7343</v>
      </c>
      <c r="D37" s="8">
        <f t="shared" si="5"/>
        <v>7709</v>
      </c>
      <c r="E37" s="8">
        <v>803</v>
      </c>
      <c r="F37" s="8">
        <v>1190</v>
      </c>
      <c r="G37" s="8">
        <f t="shared" si="6"/>
        <v>-387</v>
      </c>
      <c r="H37" s="9">
        <f t="shared" si="7"/>
        <v>7688</v>
      </c>
      <c r="I37" s="11">
        <f t="shared" si="8"/>
        <v>-345</v>
      </c>
      <c r="J37" s="12">
        <f t="shared" si="9"/>
        <v>-4.4752886236866001</v>
      </c>
    </row>
    <row r="38" spans="1:10">
      <c r="A38" s="2" t="s">
        <v>56</v>
      </c>
      <c r="B38" s="3">
        <v>1671</v>
      </c>
      <c r="C38" s="4">
        <v>1420</v>
      </c>
      <c r="D38" s="2">
        <f t="shared" si="5"/>
        <v>1545.5</v>
      </c>
      <c r="E38" s="2">
        <v>151</v>
      </c>
      <c r="F38" s="2">
        <v>228</v>
      </c>
      <c r="G38" s="2">
        <f t="shared" si="6"/>
        <v>-77</v>
      </c>
      <c r="H38" s="3">
        <f t="shared" si="7"/>
        <v>1594</v>
      </c>
      <c r="I38" s="5">
        <f t="shared" si="8"/>
        <v>-174</v>
      </c>
      <c r="J38" s="6">
        <f t="shared" si="9"/>
        <v>-11.258492397282433</v>
      </c>
    </row>
    <row r="39" spans="1:10">
      <c r="A39" s="8" t="s">
        <v>44</v>
      </c>
      <c r="B39" s="9">
        <v>2930</v>
      </c>
      <c r="C39" s="10">
        <v>3031</v>
      </c>
      <c r="D39" s="8">
        <f t="shared" si="5"/>
        <v>2980.5</v>
      </c>
      <c r="E39" s="8">
        <v>635</v>
      </c>
      <c r="F39" s="8">
        <v>291</v>
      </c>
      <c r="G39" s="8">
        <f t="shared" si="6"/>
        <v>344</v>
      </c>
      <c r="H39" s="9">
        <f t="shared" si="7"/>
        <v>3274</v>
      </c>
      <c r="I39" s="11">
        <f t="shared" si="8"/>
        <v>-243</v>
      </c>
      <c r="J39" s="12">
        <f t="shared" si="9"/>
        <v>-8.1529944640161034</v>
      </c>
    </row>
    <row r="40" spans="1:10">
      <c r="A40" s="2" t="s">
        <v>42</v>
      </c>
      <c r="B40" s="3">
        <v>2295</v>
      </c>
      <c r="C40" s="4">
        <v>2071</v>
      </c>
      <c r="D40" s="2">
        <f t="shared" si="5"/>
        <v>2183</v>
      </c>
      <c r="E40" s="2">
        <v>238</v>
      </c>
      <c r="F40" s="2">
        <v>288</v>
      </c>
      <c r="G40" s="2">
        <f t="shared" si="6"/>
        <v>-50</v>
      </c>
      <c r="H40" s="3">
        <f t="shared" si="7"/>
        <v>2245</v>
      </c>
      <c r="I40" s="5">
        <f t="shared" si="8"/>
        <v>-174</v>
      </c>
      <c r="J40" s="6">
        <f t="shared" si="9"/>
        <v>-7.9706825469537339</v>
      </c>
    </row>
    <row r="41" spans="1:10">
      <c r="A41" s="8" t="s">
        <v>67</v>
      </c>
      <c r="B41" s="9">
        <v>1193</v>
      </c>
      <c r="C41" s="10">
        <v>1006</v>
      </c>
      <c r="D41" s="8">
        <f t="shared" si="5"/>
        <v>1099.5</v>
      </c>
      <c r="E41" s="8">
        <v>121</v>
      </c>
      <c r="F41" s="8">
        <v>86</v>
      </c>
      <c r="G41" s="8">
        <f t="shared" si="6"/>
        <v>35</v>
      </c>
      <c r="H41" s="9">
        <f t="shared" si="7"/>
        <v>1228</v>
      </c>
      <c r="I41" s="11">
        <f t="shared" si="8"/>
        <v>-222</v>
      </c>
      <c r="J41" s="12">
        <f t="shared" si="9"/>
        <v>-20.190995907230562</v>
      </c>
    </row>
    <row r="42" spans="1:10">
      <c r="A42" s="2" t="s">
        <v>40</v>
      </c>
      <c r="B42" s="3">
        <v>5815</v>
      </c>
      <c r="C42" s="4">
        <v>5148</v>
      </c>
      <c r="D42" s="2">
        <f t="shared" si="5"/>
        <v>5481.5</v>
      </c>
      <c r="E42" s="2">
        <v>566</v>
      </c>
      <c r="F42" s="2">
        <v>874</v>
      </c>
      <c r="G42" s="2">
        <f t="shared" si="6"/>
        <v>-308</v>
      </c>
      <c r="H42" s="3">
        <f t="shared" si="7"/>
        <v>5507</v>
      </c>
      <c r="I42" s="5">
        <f t="shared" si="8"/>
        <v>-359</v>
      </c>
      <c r="J42" s="6">
        <f t="shared" si="9"/>
        <v>-6.5493021983033843</v>
      </c>
    </row>
    <row r="43" spans="1:10">
      <c r="A43" s="8" t="s">
        <v>25</v>
      </c>
      <c r="B43" s="9">
        <v>11276</v>
      </c>
      <c r="C43" s="10">
        <v>11200</v>
      </c>
      <c r="D43" s="8">
        <f t="shared" si="5"/>
        <v>11238</v>
      </c>
      <c r="E43" s="8">
        <v>1231</v>
      </c>
      <c r="F43" s="8">
        <v>1049</v>
      </c>
      <c r="G43" s="8">
        <f t="shared" si="6"/>
        <v>182</v>
      </c>
      <c r="H43" s="9">
        <f t="shared" si="7"/>
        <v>11458</v>
      </c>
      <c r="I43" s="11">
        <f t="shared" si="8"/>
        <v>-258</v>
      </c>
      <c r="J43" s="12">
        <f t="shared" si="9"/>
        <v>-2.2957821676454886</v>
      </c>
    </row>
    <row r="44" spans="1:10">
      <c r="A44" s="2" t="s">
        <v>7</v>
      </c>
      <c r="B44" s="3">
        <v>21802</v>
      </c>
      <c r="C44" s="4">
        <v>24097</v>
      </c>
      <c r="D44" s="2">
        <f t="shared" si="5"/>
        <v>22949.5</v>
      </c>
      <c r="E44" s="2">
        <v>2533</v>
      </c>
      <c r="F44" s="2">
        <v>1993</v>
      </c>
      <c r="G44" s="2">
        <f t="shared" si="6"/>
        <v>540</v>
      </c>
      <c r="H44" s="3">
        <f t="shared" si="7"/>
        <v>22342</v>
      </c>
      <c r="I44" s="5">
        <f t="shared" si="8"/>
        <v>1755</v>
      </c>
      <c r="J44" s="6">
        <f t="shared" si="9"/>
        <v>7.647225429747925</v>
      </c>
    </row>
    <row r="45" spans="1:10">
      <c r="A45" s="8" t="s">
        <v>4</v>
      </c>
      <c r="B45" s="9">
        <v>24131</v>
      </c>
      <c r="C45" s="10">
        <v>44828</v>
      </c>
      <c r="D45" s="8">
        <f t="shared" si="5"/>
        <v>34479.5</v>
      </c>
      <c r="E45" s="8">
        <v>6145</v>
      </c>
      <c r="F45" s="8">
        <v>1888</v>
      </c>
      <c r="G45" s="8">
        <f t="shared" si="6"/>
        <v>4257</v>
      </c>
      <c r="H45" s="9">
        <f t="shared" si="7"/>
        <v>28388</v>
      </c>
      <c r="I45" s="11">
        <f t="shared" si="8"/>
        <v>16440</v>
      </c>
      <c r="J45" s="12">
        <f t="shared" si="9"/>
        <v>47.680505807798838</v>
      </c>
    </row>
    <row r="46" spans="1:10">
      <c r="A46" s="2" t="s">
        <v>59</v>
      </c>
      <c r="B46" s="3">
        <v>3895</v>
      </c>
      <c r="C46" s="4">
        <v>3755</v>
      </c>
      <c r="D46" s="2">
        <f t="shared" si="5"/>
        <v>3825</v>
      </c>
      <c r="E46" s="2">
        <v>672</v>
      </c>
      <c r="F46" s="2">
        <v>305</v>
      </c>
      <c r="G46" s="2">
        <f t="shared" si="6"/>
        <v>367</v>
      </c>
      <c r="H46" s="3">
        <f t="shared" si="7"/>
        <v>4262</v>
      </c>
      <c r="I46" s="5">
        <f t="shared" si="8"/>
        <v>-507</v>
      </c>
      <c r="J46" s="6">
        <f t="shared" si="9"/>
        <v>-13.254901960784313</v>
      </c>
    </row>
    <row r="47" spans="1:10">
      <c r="A47" s="8" t="s">
        <v>59</v>
      </c>
      <c r="B47" s="9">
        <v>3895</v>
      </c>
      <c r="C47" s="10">
        <v>3755</v>
      </c>
      <c r="D47" s="8">
        <f t="shared" si="5"/>
        <v>3825</v>
      </c>
      <c r="E47" s="8">
        <v>672</v>
      </c>
      <c r="F47" s="8">
        <v>305</v>
      </c>
      <c r="G47" s="8">
        <f t="shared" si="6"/>
        <v>367</v>
      </c>
      <c r="H47" s="9">
        <f t="shared" si="7"/>
        <v>4262</v>
      </c>
      <c r="I47" s="11">
        <f t="shared" si="8"/>
        <v>-507</v>
      </c>
      <c r="J47" s="12">
        <f t="shared" si="9"/>
        <v>-13.254901960784313</v>
      </c>
    </row>
    <row r="48" spans="1:10">
      <c r="A48" s="2" t="s">
        <v>12</v>
      </c>
      <c r="B48" s="3">
        <v>4576</v>
      </c>
      <c r="C48" s="4">
        <v>4656</v>
      </c>
      <c r="D48" s="2">
        <f t="shared" si="5"/>
        <v>4616</v>
      </c>
      <c r="E48" s="2">
        <v>456</v>
      </c>
      <c r="F48" s="2">
        <v>543</v>
      </c>
      <c r="G48" s="2">
        <f t="shared" si="6"/>
        <v>-87</v>
      </c>
      <c r="H48" s="3">
        <f t="shared" si="7"/>
        <v>4489</v>
      </c>
      <c r="I48" s="5">
        <f t="shared" si="8"/>
        <v>167</v>
      </c>
      <c r="J48" s="6">
        <f t="shared" si="9"/>
        <v>3.6178509532062391</v>
      </c>
    </row>
    <row r="49" spans="1:10">
      <c r="A49" s="8" t="s">
        <v>34</v>
      </c>
      <c r="B49" s="9">
        <v>5832</v>
      </c>
      <c r="C49" s="10">
        <v>5618</v>
      </c>
      <c r="D49" s="8">
        <f t="shared" si="5"/>
        <v>5725</v>
      </c>
      <c r="E49" s="8">
        <v>764</v>
      </c>
      <c r="F49" s="8">
        <v>711</v>
      </c>
      <c r="G49" s="8">
        <f t="shared" si="6"/>
        <v>53</v>
      </c>
      <c r="H49" s="9">
        <f t="shared" si="7"/>
        <v>5885</v>
      </c>
      <c r="I49" s="11">
        <f t="shared" si="8"/>
        <v>-267</v>
      </c>
      <c r="J49" s="12">
        <f t="shared" si="9"/>
        <v>-4.6637554585152845</v>
      </c>
    </row>
    <row r="50" spans="1:10">
      <c r="A50" s="2" t="s">
        <v>53</v>
      </c>
      <c r="B50" s="3">
        <v>2904</v>
      </c>
      <c r="C50" s="4">
        <v>2459</v>
      </c>
      <c r="D50" s="2">
        <f t="shared" si="5"/>
        <v>2681.5</v>
      </c>
      <c r="E50" s="2">
        <v>219</v>
      </c>
      <c r="F50" s="2">
        <v>375</v>
      </c>
      <c r="G50" s="2">
        <f t="shared" si="6"/>
        <v>-156</v>
      </c>
      <c r="H50" s="3">
        <f t="shared" si="7"/>
        <v>2748</v>
      </c>
      <c r="I50" s="5">
        <f t="shared" si="8"/>
        <v>-289</v>
      </c>
      <c r="J50" s="6">
        <f t="shared" si="9"/>
        <v>-10.77754987879918</v>
      </c>
    </row>
    <row r="51" spans="1:10">
      <c r="A51" s="8" t="s">
        <v>24</v>
      </c>
      <c r="B51" s="9">
        <v>24253</v>
      </c>
      <c r="C51" s="10">
        <v>25456</v>
      </c>
      <c r="D51" s="8">
        <f t="shared" si="5"/>
        <v>24854.5</v>
      </c>
      <c r="E51" s="8">
        <v>3634</v>
      </c>
      <c r="F51" s="8">
        <v>2001</v>
      </c>
      <c r="G51" s="8">
        <f t="shared" si="6"/>
        <v>1633</v>
      </c>
      <c r="H51" s="9">
        <f t="shared" si="7"/>
        <v>25886</v>
      </c>
      <c r="I51" s="11">
        <f t="shared" si="8"/>
        <v>-430</v>
      </c>
      <c r="J51" s="12">
        <f t="shared" si="9"/>
        <v>-1.7300690015892493</v>
      </c>
    </row>
    <row r="52" spans="1:10">
      <c r="A52" s="2" t="s">
        <v>47</v>
      </c>
      <c r="B52" s="3">
        <v>2083</v>
      </c>
      <c r="C52" s="4">
        <v>2048</v>
      </c>
      <c r="D52" s="2">
        <f t="shared" si="5"/>
        <v>2065.5</v>
      </c>
      <c r="E52" s="2">
        <v>378</v>
      </c>
      <c r="F52" s="2">
        <v>224</v>
      </c>
      <c r="G52" s="2">
        <f t="shared" si="6"/>
        <v>154</v>
      </c>
      <c r="H52" s="3">
        <f t="shared" si="7"/>
        <v>2237</v>
      </c>
      <c r="I52" s="5">
        <f t="shared" si="8"/>
        <v>-189</v>
      </c>
      <c r="J52" s="6">
        <f t="shared" si="9"/>
        <v>-9.1503267973856204</v>
      </c>
    </row>
    <row r="53" spans="1:10">
      <c r="A53" s="8" t="s">
        <v>64</v>
      </c>
      <c r="B53" s="9">
        <v>2884</v>
      </c>
      <c r="C53" s="10">
        <v>2389</v>
      </c>
      <c r="D53" s="8">
        <f t="shared" si="5"/>
        <v>2636.5</v>
      </c>
      <c r="E53" s="8">
        <v>280</v>
      </c>
      <c r="F53" s="8">
        <v>363</v>
      </c>
      <c r="G53" s="8">
        <f t="shared" si="6"/>
        <v>-83</v>
      </c>
      <c r="H53" s="9">
        <f t="shared" si="7"/>
        <v>2801</v>
      </c>
      <c r="I53" s="11">
        <f t="shared" si="8"/>
        <v>-412</v>
      </c>
      <c r="J53" s="12">
        <f t="shared" si="9"/>
        <v>-15.626777925279727</v>
      </c>
    </row>
    <row r="54" spans="1:10">
      <c r="A54" s="2" t="s">
        <v>10</v>
      </c>
      <c r="B54" s="3">
        <v>148281</v>
      </c>
      <c r="C54" s="4">
        <v>169468</v>
      </c>
      <c r="D54" s="2">
        <f t="shared" si="5"/>
        <v>158874.5</v>
      </c>
      <c r="E54" s="2">
        <v>25688</v>
      </c>
      <c r="F54" s="2">
        <v>11328</v>
      </c>
      <c r="G54" s="2">
        <f t="shared" si="6"/>
        <v>14360</v>
      </c>
      <c r="H54" s="3">
        <f t="shared" si="7"/>
        <v>162641</v>
      </c>
      <c r="I54" s="5">
        <f t="shared" si="8"/>
        <v>6827</v>
      </c>
      <c r="J54" s="6">
        <f t="shared" si="9"/>
        <v>4.2971024299053653</v>
      </c>
    </row>
    <row r="55" spans="1:10">
      <c r="A55" s="8" t="s">
        <v>39</v>
      </c>
      <c r="B55" s="9">
        <v>6595</v>
      </c>
      <c r="C55" s="10">
        <v>6486</v>
      </c>
      <c r="D55" s="8">
        <f t="shared" si="5"/>
        <v>6540.5</v>
      </c>
      <c r="E55" s="8">
        <v>852</v>
      </c>
      <c r="F55" s="8">
        <v>584</v>
      </c>
      <c r="G55" s="8">
        <f t="shared" si="6"/>
        <v>268</v>
      </c>
      <c r="H55" s="9">
        <f t="shared" si="7"/>
        <v>6863</v>
      </c>
      <c r="I55" s="11">
        <f t="shared" si="8"/>
        <v>-377</v>
      </c>
      <c r="J55" s="12">
        <f t="shared" si="9"/>
        <v>-5.7640853145783959</v>
      </c>
    </row>
    <row r="56" spans="1:10">
      <c r="A56" s="2" t="s">
        <v>11</v>
      </c>
      <c r="B56" s="3">
        <v>88565</v>
      </c>
      <c r="C56" s="4">
        <v>100937</v>
      </c>
      <c r="D56" s="2">
        <f t="shared" si="5"/>
        <v>94751</v>
      </c>
      <c r="E56" s="2">
        <v>15081</v>
      </c>
      <c r="F56" s="2">
        <v>6743</v>
      </c>
      <c r="G56" s="2">
        <f t="shared" si="6"/>
        <v>8338</v>
      </c>
      <c r="H56" s="3">
        <f t="shared" si="7"/>
        <v>96903</v>
      </c>
      <c r="I56" s="5">
        <f t="shared" si="8"/>
        <v>4034</v>
      </c>
      <c r="J56" s="6">
        <f t="shared" si="9"/>
        <v>4.257474855146647</v>
      </c>
    </row>
    <row r="57" spans="1:10">
      <c r="A57" s="8" t="s">
        <v>45</v>
      </c>
      <c r="B57" s="9">
        <v>3363</v>
      </c>
      <c r="C57" s="10">
        <v>2982</v>
      </c>
      <c r="D57" s="8">
        <f t="shared" si="5"/>
        <v>3172.5</v>
      </c>
      <c r="E57" s="8">
        <v>298</v>
      </c>
      <c r="F57" s="8">
        <v>417</v>
      </c>
      <c r="G57" s="8">
        <f t="shared" si="6"/>
        <v>-119</v>
      </c>
      <c r="H57" s="9">
        <f t="shared" si="7"/>
        <v>3244</v>
      </c>
      <c r="I57" s="11">
        <f t="shared" si="8"/>
        <v>-262</v>
      </c>
      <c r="J57" s="12">
        <f t="shared" si="9"/>
        <v>-8.2584712371946409</v>
      </c>
    </row>
    <row r="58" spans="1:10">
      <c r="A58" s="2" t="s">
        <v>43</v>
      </c>
      <c r="B58" s="3">
        <v>2693</v>
      </c>
      <c r="C58" s="4">
        <v>2329</v>
      </c>
      <c r="D58" s="2">
        <f t="shared" si="5"/>
        <v>2511</v>
      </c>
      <c r="E58" s="2">
        <v>245</v>
      </c>
      <c r="F58" s="2">
        <v>408</v>
      </c>
      <c r="G58" s="2">
        <f t="shared" si="6"/>
        <v>-163</v>
      </c>
      <c r="H58" s="3">
        <f t="shared" si="7"/>
        <v>2530</v>
      </c>
      <c r="I58" s="5">
        <f t="shared" si="8"/>
        <v>-201</v>
      </c>
      <c r="J58" s="6">
        <f t="shared" si="9"/>
        <v>-8.0047789725209082</v>
      </c>
    </row>
    <row r="59" spans="1:10">
      <c r="A59" s="8" t="s">
        <v>27</v>
      </c>
      <c r="B59" s="9">
        <v>10016</v>
      </c>
      <c r="C59" s="10">
        <v>10149</v>
      </c>
      <c r="D59" s="8">
        <f t="shared" si="5"/>
        <v>10082.5</v>
      </c>
      <c r="E59" s="8">
        <v>1581</v>
      </c>
      <c r="F59" s="8">
        <v>1143</v>
      </c>
      <c r="G59" s="8">
        <f t="shared" si="6"/>
        <v>438</v>
      </c>
      <c r="H59" s="9">
        <f t="shared" si="7"/>
        <v>10454</v>
      </c>
      <c r="I59" s="11">
        <f t="shared" si="8"/>
        <v>-305</v>
      </c>
      <c r="J59" s="12">
        <f t="shared" si="9"/>
        <v>-3.0250433920158692</v>
      </c>
    </row>
    <row r="60" spans="1:10">
      <c r="A60" s="2" t="s">
        <v>27</v>
      </c>
      <c r="B60" s="3">
        <v>10016</v>
      </c>
      <c r="C60" s="4">
        <v>10149</v>
      </c>
      <c r="D60" s="2">
        <f t="shared" si="5"/>
        <v>10082.5</v>
      </c>
      <c r="E60" s="2">
        <v>1581</v>
      </c>
      <c r="F60" s="2">
        <v>1143</v>
      </c>
      <c r="G60" s="2">
        <f t="shared" si="6"/>
        <v>438</v>
      </c>
      <c r="H60" s="3">
        <f t="shared" si="7"/>
        <v>10454</v>
      </c>
      <c r="I60" s="5">
        <f t="shared" si="8"/>
        <v>-305</v>
      </c>
      <c r="J60" s="6">
        <f t="shared" si="9"/>
        <v>-3.0250433920158692</v>
      </c>
    </row>
    <row r="61" spans="1:10">
      <c r="A61" s="8" t="s">
        <v>58</v>
      </c>
      <c r="B61" s="9">
        <v>2675</v>
      </c>
      <c r="C61" s="10">
        <v>2355</v>
      </c>
      <c r="D61" s="8">
        <f t="shared" si="5"/>
        <v>2515</v>
      </c>
      <c r="E61" s="8">
        <v>263</v>
      </c>
      <c r="F61" s="8">
        <v>268</v>
      </c>
      <c r="G61" s="8">
        <f t="shared" si="6"/>
        <v>-5</v>
      </c>
      <c r="H61" s="9">
        <f t="shared" si="7"/>
        <v>2670</v>
      </c>
      <c r="I61" s="11">
        <f t="shared" si="8"/>
        <v>-315</v>
      </c>
      <c r="J61" s="12">
        <f t="shared" si="9"/>
        <v>-12.524850894632205</v>
      </c>
    </row>
    <row r="62" spans="1:10">
      <c r="A62" s="2" t="s">
        <v>51</v>
      </c>
      <c r="B62" s="3">
        <v>12466</v>
      </c>
      <c r="C62" s="4">
        <v>13586</v>
      </c>
      <c r="D62" s="2">
        <f t="shared" si="5"/>
        <v>13026</v>
      </c>
      <c r="E62" s="2">
        <v>3675</v>
      </c>
      <c r="F62" s="2">
        <v>1188</v>
      </c>
      <c r="G62" s="2">
        <f t="shared" si="6"/>
        <v>2487</v>
      </c>
      <c r="H62" s="3">
        <f t="shared" si="7"/>
        <v>14953</v>
      </c>
      <c r="I62" s="5">
        <f t="shared" si="8"/>
        <v>-1367</v>
      </c>
      <c r="J62" s="6">
        <f t="shared" si="9"/>
        <v>-10.49439582373714</v>
      </c>
    </row>
    <row r="63" spans="1:10">
      <c r="A63" s="8" t="s">
        <v>63</v>
      </c>
      <c r="B63" s="9">
        <v>7454</v>
      </c>
      <c r="C63" s="10">
        <v>6415</v>
      </c>
      <c r="D63" s="8">
        <f t="shared" si="5"/>
        <v>6934.5</v>
      </c>
      <c r="E63" s="8">
        <v>795</v>
      </c>
      <c r="F63" s="8">
        <v>810</v>
      </c>
      <c r="G63" s="8">
        <f t="shared" si="6"/>
        <v>-15</v>
      </c>
      <c r="H63" s="9">
        <f t="shared" si="7"/>
        <v>7439</v>
      </c>
      <c r="I63" s="11">
        <f t="shared" si="8"/>
        <v>-1024</v>
      </c>
      <c r="J63" s="12">
        <f t="shared" si="9"/>
        <v>-14.766745980243709</v>
      </c>
    </row>
    <row r="64" spans="1:10">
      <c r="A64" s="2" t="s">
        <v>21</v>
      </c>
      <c r="B64" s="3">
        <v>2772</v>
      </c>
      <c r="C64" s="4">
        <v>2966</v>
      </c>
      <c r="D64" s="2">
        <f t="shared" si="5"/>
        <v>2869</v>
      </c>
      <c r="E64" s="2">
        <v>385</v>
      </c>
      <c r="F64" s="2">
        <v>175</v>
      </c>
      <c r="G64" s="2">
        <f t="shared" si="6"/>
        <v>210</v>
      </c>
      <c r="H64" s="3">
        <f t="shared" si="7"/>
        <v>2982</v>
      </c>
      <c r="I64" s="5">
        <f t="shared" si="8"/>
        <v>-16</v>
      </c>
      <c r="J64" s="6">
        <f t="shared" si="9"/>
        <v>-0.55768560474032769</v>
      </c>
    </row>
    <row r="65" spans="1:10">
      <c r="A65" s="8" t="s">
        <v>66</v>
      </c>
      <c r="B65" s="9">
        <v>1556</v>
      </c>
      <c r="C65" s="10">
        <v>1373</v>
      </c>
      <c r="D65" s="8">
        <f t="shared" si="5"/>
        <v>1464.5</v>
      </c>
      <c r="E65" s="8">
        <v>200</v>
      </c>
      <c r="F65" s="8">
        <v>102</v>
      </c>
      <c r="G65" s="8">
        <f t="shared" si="6"/>
        <v>98</v>
      </c>
      <c r="H65" s="9">
        <f t="shared" si="7"/>
        <v>1654</v>
      </c>
      <c r="I65" s="11">
        <f t="shared" si="8"/>
        <v>-281</v>
      </c>
      <c r="J65" s="12">
        <f t="shared" si="9"/>
        <v>-19.187435984977807</v>
      </c>
    </row>
    <row r="66" spans="1:10">
      <c r="A66" s="2" t="s">
        <v>62</v>
      </c>
      <c r="B66" s="3">
        <v>9050</v>
      </c>
      <c r="C66" s="4">
        <v>9612</v>
      </c>
      <c r="D66" s="2">
        <f t="shared" si="5"/>
        <v>9331</v>
      </c>
      <c r="E66" s="2">
        <v>2678</v>
      </c>
      <c r="F66" s="2">
        <v>767</v>
      </c>
      <c r="G66" s="2">
        <f t="shared" si="6"/>
        <v>1911</v>
      </c>
      <c r="H66" s="3">
        <f t="shared" si="7"/>
        <v>10961</v>
      </c>
      <c r="I66" s="5">
        <f t="shared" si="8"/>
        <v>-1349</v>
      </c>
      <c r="J66" s="6">
        <f t="shared" si="9"/>
        <v>-14.457185725002681</v>
      </c>
    </row>
    <row r="67" spans="1:10">
      <c r="A67" s="8" t="s">
        <v>57</v>
      </c>
      <c r="B67" s="9">
        <v>6430</v>
      </c>
      <c r="C67" s="10">
        <v>5644</v>
      </c>
      <c r="D67" s="8">
        <f t="shared" ref="D67:D99" si="10">(B67+C67)/2</f>
        <v>6037</v>
      </c>
      <c r="E67" s="8">
        <v>723</v>
      </c>
      <c r="F67" s="8">
        <v>780</v>
      </c>
      <c r="G67" s="8">
        <f t="shared" ref="G67:G99" si="11">E67-F67</f>
        <v>-57</v>
      </c>
      <c r="H67" s="9">
        <f t="shared" ref="H67:H99" si="12">B67+G67</f>
        <v>6373</v>
      </c>
      <c r="I67" s="11">
        <f t="shared" ref="I67:I99" si="13">C67-H67</f>
        <v>-729</v>
      </c>
      <c r="J67" s="12">
        <f t="shared" ref="J67:J99" si="14">(I67/D67)*100</f>
        <v>-12.075534205731325</v>
      </c>
    </row>
    <row r="68" spans="1:10">
      <c r="A68" s="2" t="s">
        <v>29</v>
      </c>
      <c r="B68" s="3">
        <v>8849</v>
      </c>
      <c r="C68" s="4">
        <v>8347</v>
      </c>
      <c r="D68" s="2">
        <f t="shared" si="10"/>
        <v>8598</v>
      </c>
      <c r="E68" s="2">
        <v>893</v>
      </c>
      <c r="F68" s="2">
        <v>1069</v>
      </c>
      <c r="G68" s="2">
        <f t="shared" si="11"/>
        <v>-176</v>
      </c>
      <c r="H68" s="3">
        <f t="shared" si="12"/>
        <v>8673</v>
      </c>
      <c r="I68" s="5">
        <f t="shared" si="13"/>
        <v>-326</v>
      </c>
      <c r="J68" s="6">
        <f t="shared" si="14"/>
        <v>-3.7915794370783908</v>
      </c>
    </row>
    <row r="69" spans="1:10">
      <c r="A69" s="8" t="s">
        <v>6</v>
      </c>
      <c r="B69" s="9">
        <v>12584</v>
      </c>
      <c r="C69" s="10">
        <v>14399</v>
      </c>
      <c r="D69" s="8">
        <f t="shared" si="10"/>
        <v>13491.5</v>
      </c>
      <c r="E69" s="8">
        <v>1740</v>
      </c>
      <c r="F69" s="8">
        <v>1019</v>
      </c>
      <c r="G69" s="8">
        <f t="shared" si="11"/>
        <v>721</v>
      </c>
      <c r="H69" s="9">
        <f t="shared" si="12"/>
        <v>13305</v>
      </c>
      <c r="I69" s="11">
        <f t="shared" si="13"/>
        <v>1094</v>
      </c>
      <c r="J69" s="12">
        <f t="shared" si="14"/>
        <v>8.1088092502686884</v>
      </c>
    </row>
    <row r="70" spans="1:10">
      <c r="A70" s="2" t="s">
        <v>41</v>
      </c>
      <c r="B70" s="3">
        <v>5974</v>
      </c>
      <c r="C70" s="4">
        <v>5438</v>
      </c>
      <c r="D70" s="2">
        <f t="shared" si="10"/>
        <v>5706</v>
      </c>
      <c r="E70" s="2">
        <v>667</v>
      </c>
      <c r="F70" s="2">
        <v>810</v>
      </c>
      <c r="G70" s="2">
        <f t="shared" si="11"/>
        <v>-143</v>
      </c>
      <c r="H70" s="3">
        <f t="shared" si="12"/>
        <v>5831</v>
      </c>
      <c r="I70" s="5">
        <f t="shared" si="13"/>
        <v>-393</v>
      </c>
      <c r="J70" s="6">
        <f t="shared" si="14"/>
        <v>-6.8874868559411144</v>
      </c>
    </row>
    <row r="71" spans="1:10">
      <c r="A71" s="8" t="s">
        <v>16</v>
      </c>
      <c r="B71" s="9">
        <v>21652</v>
      </c>
      <c r="C71" s="10">
        <v>22438</v>
      </c>
      <c r="D71" s="8">
        <f t="shared" si="10"/>
        <v>22045</v>
      </c>
      <c r="E71" s="8">
        <v>2568</v>
      </c>
      <c r="F71" s="8">
        <v>1961</v>
      </c>
      <c r="G71" s="8">
        <f t="shared" si="11"/>
        <v>607</v>
      </c>
      <c r="H71" s="9">
        <f t="shared" si="12"/>
        <v>22259</v>
      </c>
      <c r="I71" s="11">
        <f t="shared" si="13"/>
        <v>179</v>
      </c>
      <c r="J71" s="12">
        <f t="shared" si="14"/>
        <v>0.81197550464958046</v>
      </c>
    </row>
    <row r="72" spans="1:10">
      <c r="A72" s="2" t="s">
        <v>22</v>
      </c>
      <c r="B72" s="3">
        <v>2519</v>
      </c>
      <c r="C72" s="4">
        <v>2801</v>
      </c>
      <c r="D72" s="2">
        <f t="shared" si="10"/>
        <v>2660</v>
      </c>
      <c r="E72" s="2">
        <v>437</v>
      </c>
      <c r="F72" s="2">
        <v>135</v>
      </c>
      <c r="G72" s="2">
        <f t="shared" si="11"/>
        <v>302</v>
      </c>
      <c r="H72" s="3">
        <f t="shared" si="12"/>
        <v>2821</v>
      </c>
      <c r="I72" s="5">
        <f t="shared" si="13"/>
        <v>-20</v>
      </c>
      <c r="J72" s="6">
        <f t="shared" si="14"/>
        <v>-0.75187969924812026</v>
      </c>
    </row>
    <row r="73" spans="1:10" ht="15.75" customHeight="1">
      <c r="A73" s="8" t="s">
        <v>72</v>
      </c>
      <c r="B73" s="9">
        <f>SUM(B3:B72)</f>
        <v>776510</v>
      </c>
      <c r="C73" s="10">
        <f t="shared" ref="C73:I73" si="15">SUM(C3:C72)</f>
        <v>835576</v>
      </c>
      <c r="D73" s="8">
        <v>806043</v>
      </c>
      <c r="E73" s="8">
        <f t="shared" si="15"/>
        <v>117288</v>
      </c>
      <c r="F73" s="8">
        <f t="shared" si="15"/>
        <v>71767</v>
      </c>
      <c r="G73" s="8">
        <f t="shared" si="15"/>
        <v>45521</v>
      </c>
      <c r="H73" s="9">
        <f t="shared" si="15"/>
        <v>822031</v>
      </c>
      <c r="I73" s="11">
        <f t="shared" si="15"/>
        <v>13545</v>
      </c>
      <c r="J73" s="12">
        <v>1.6804314410025272</v>
      </c>
    </row>
    <row r="76" spans="1:10">
      <c r="A76" s="13" t="s">
        <v>78</v>
      </c>
      <c r="B76" s="13" t="s">
        <v>79</v>
      </c>
      <c r="C76" s="14"/>
      <c r="D76" s="14"/>
      <c r="E76" s="14"/>
      <c r="F76" s="14"/>
    </row>
    <row r="77" spans="1:10">
      <c r="A77" s="14"/>
      <c r="B77" s="13" t="s">
        <v>80</v>
      </c>
      <c r="C77" s="14"/>
      <c r="D77" s="14"/>
      <c r="E77" s="14"/>
      <c r="F77" s="14"/>
    </row>
    <row r="78" spans="1:10">
      <c r="A78" s="14"/>
      <c r="B78" s="13" t="s">
        <v>81</v>
      </c>
      <c r="C78" s="14"/>
      <c r="D78" s="14"/>
      <c r="E78" s="14"/>
      <c r="F78" s="14"/>
    </row>
    <row r="79" spans="1:10">
      <c r="A79" s="14"/>
      <c r="B79" s="13"/>
      <c r="C79" s="14"/>
      <c r="D79" s="14"/>
      <c r="E79" s="14"/>
      <c r="F79" s="14"/>
    </row>
    <row r="80" spans="1:10">
      <c r="A80" s="13" t="s">
        <v>82</v>
      </c>
      <c r="B80" s="16" t="s">
        <v>83</v>
      </c>
      <c r="C80" s="16"/>
      <c r="D80" s="16"/>
      <c r="E80" s="16"/>
      <c r="F80" s="16"/>
      <c r="G80" s="16"/>
      <c r="H80" s="16"/>
      <c r="I80" s="16"/>
      <c r="J80" s="16"/>
    </row>
    <row r="81" spans="1:10">
      <c r="A81" s="14"/>
      <c r="B81" s="16" t="s">
        <v>84</v>
      </c>
      <c r="C81" s="16"/>
      <c r="D81" s="16"/>
      <c r="E81" s="16"/>
      <c r="F81" s="16"/>
      <c r="G81" s="16"/>
      <c r="H81" s="16"/>
      <c r="I81" s="16"/>
      <c r="J81" s="14"/>
    </row>
    <row r="82" spans="1:10">
      <c r="A82" s="14"/>
      <c r="B82" s="16" t="s">
        <v>85</v>
      </c>
      <c r="C82" s="16"/>
      <c r="D82" s="16"/>
      <c r="E82" s="16"/>
      <c r="F82" s="16"/>
      <c r="G82" s="16"/>
      <c r="H82" s="16"/>
      <c r="I82" s="16"/>
      <c r="J82" s="16"/>
    </row>
  </sheetData>
  <sortState ref="A2:L72">
    <sortCondition ref="A1"/>
  </sortState>
  <mergeCells count="4">
    <mergeCell ref="A1:F1"/>
    <mergeCell ref="B80:J80"/>
    <mergeCell ref="B81:I81"/>
    <mergeCell ref="B82:J82"/>
  </mergeCells>
  <pageMargins left="0.25" right="0.25" top="0.75" bottom="0.75" header="0.3" footer="0.3"/>
  <pageSetup scale="8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2016-10-18T19:46:01Z</dcterms:modified>
</cp:coreProperties>
</file>